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140" windowHeight="10635" activeTab="0"/>
  </bookViews>
  <sheets>
    <sheet name="例１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<sst xmlns="http://schemas.openxmlformats.org/spreadsheetml/2006/main" count="77" uniqueCount="68">
  <si>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Product B(既存薬)</t>
  </si>
  <si>
    <t>Product A(新薬)</t>
  </si>
  <si>
    <t>治療日数</t>
  </si>
  <si>
    <t>有効率(%)</t>
  </si>
  <si>
    <t>副作用</t>
  </si>
  <si>
    <t xml:space="preserve">  下痢</t>
  </si>
  <si>
    <t>発現率(%)</t>
  </si>
  <si>
    <t>入院加療例(%)</t>
  </si>
  <si>
    <t xml:space="preserve">  肝機能障害</t>
  </si>
  <si>
    <t xml:space="preserve">  薬剤費</t>
  </si>
  <si>
    <t xml:space="preserve">  副作用治療費用</t>
  </si>
  <si>
    <t xml:space="preserve">   下痢</t>
  </si>
  <si>
    <t xml:space="preserve">  薬剤治療</t>
  </si>
  <si>
    <t xml:space="preserve">  入院加療の費用</t>
  </si>
  <si>
    <t>D4</t>
  </si>
  <si>
    <t xml:space="preserve">   肝機能障害</t>
  </si>
  <si>
    <t xml:space="preserve">  予防のための諸費  用・臨床検査費</t>
  </si>
  <si>
    <t>D5</t>
  </si>
  <si>
    <t>副作用なし</t>
  </si>
  <si>
    <t>下痢外来加療</t>
  </si>
  <si>
    <t>下痢(入院加療、治療中止）</t>
  </si>
  <si>
    <t>肝機能障害</t>
  </si>
  <si>
    <t>各シナリオの発現確率</t>
  </si>
  <si>
    <t>下痢(治療継続）</t>
  </si>
  <si>
    <t>下痢(治療中止）</t>
  </si>
  <si>
    <t>各シナリオの期待費用(12週間治療）</t>
  </si>
  <si>
    <t xml:space="preserve"> </t>
  </si>
  <si>
    <t>患者1人当たり期待費用(12週間治療）</t>
  </si>
  <si>
    <t>費用/効果比</t>
  </si>
  <si>
    <t>増分費用/効果比</t>
  </si>
  <si>
    <t>A</t>
  </si>
  <si>
    <t>B</t>
  </si>
  <si>
    <t>C1</t>
  </si>
  <si>
    <t>C2</t>
  </si>
  <si>
    <t>C3</t>
  </si>
  <si>
    <t>単位費用(円/日）</t>
  </si>
  <si>
    <t>D1</t>
  </si>
  <si>
    <t>D2</t>
  </si>
  <si>
    <t>D3</t>
  </si>
  <si>
    <t>各シナリオの費用合計(12週間治療）</t>
  </si>
  <si>
    <t>E0</t>
  </si>
  <si>
    <t>（D1＋D4)*A</t>
  </si>
  <si>
    <t>E1</t>
  </si>
  <si>
    <t>（D1＋D2＋D4)*A</t>
  </si>
  <si>
    <t>E2</t>
  </si>
  <si>
    <t>（D1＋D4)*１４＋（D2+D3)*14</t>
  </si>
  <si>
    <t>E3</t>
  </si>
  <si>
    <t>（D1＋D4)*A+D5*28</t>
  </si>
  <si>
    <t>F0</t>
  </si>
  <si>
    <t>1-C1-C3</t>
  </si>
  <si>
    <t>F1</t>
  </si>
  <si>
    <t>C1*(1-C2)</t>
  </si>
  <si>
    <t>F2</t>
  </si>
  <si>
    <t>C1*C2</t>
  </si>
  <si>
    <t>F3</t>
  </si>
  <si>
    <t>C3</t>
  </si>
  <si>
    <t>F0～F3の合計（チェック用）</t>
  </si>
  <si>
    <t>G0</t>
  </si>
  <si>
    <t>E0＊F0</t>
  </si>
  <si>
    <t>G1</t>
  </si>
  <si>
    <t>E１＊F1</t>
  </si>
  <si>
    <t>G2</t>
  </si>
  <si>
    <t>E２＊F2</t>
  </si>
  <si>
    <t>G3</t>
  </si>
  <si>
    <t>E３＊F3</t>
  </si>
  <si>
    <t>H</t>
  </si>
  <si>
    <t>G0～G3の合計</t>
  </si>
  <si>
    <t>H/B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</si>
</sst>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9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left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38" fontId="4" fillId="0" borderId="4" xfId="17" applyFont="1" applyBorder="1" applyAlignment="1">
      <alignment horizontal="left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 topLeftCell="A1">
      <selection activeCell="F17" sqref="F17"/>
    </sheetView>
  </sheetViews>
  <sheetFormatPr defaultColWidth="9.00390625" defaultRowHeight="13.5"/>
  <cols>
    <col min="1" max="1" width="3.00390625" style="3" customWidth="1"/>
    <col min="2" max="2" width="15.50390625" style="3" customWidth="1"/>
    <col min="3" max="3" width="26.125" style="3" customWidth="1"/>
    <col min="4" max="4" width="13.00390625" style="4" customWidth="1"/>
    <col min="5" max="5" width="2.00390625" style="4" customWidth="1"/>
    <col min="6" max="6" width="13.00390625" style="4" customWidth="1"/>
    <col min="7" max="7" width="21.875" style="3" customWidth="1"/>
    <col min="8" max="16384" width="13.00390625" style="3" customWidth="1"/>
  </cols>
  <sheetData>
    <row r="1" spans="1:7" ht="12" thickBot="1">
      <c r="A1" s="1"/>
      <c r="B1" s="2"/>
      <c r="C1" s="2"/>
      <c r="D1" s="1" t="s">
        <v>0</v>
      </c>
      <c r="E1" s="1"/>
      <c r="F1" s="1" t="s">
        <v>1</v>
      </c>
      <c r="G1" s="1"/>
    </row>
    <row r="2" spans="1:6" ht="12" thickTop="1">
      <c r="A2" s="3" t="s">
        <v>30</v>
      </c>
      <c r="B2" s="3" t="s">
        <v>2</v>
      </c>
      <c r="D2" s="4">
        <v>84</v>
      </c>
      <c r="F2" s="4">
        <v>84</v>
      </c>
    </row>
    <row r="3" spans="1:6" ht="11.25">
      <c r="A3" s="3" t="s">
        <v>31</v>
      </c>
      <c r="B3" s="3" t="s">
        <v>3</v>
      </c>
      <c r="D3" s="5">
        <v>0.2</v>
      </c>
      <c r="F3" s="5">
        <v>0.35</v>
      </c>
    </row>
    <row r="5" ht="11.25">
      <c r="B5" s="3" t="s">
        <v>4</v>
      </c>
    </row>
    <row r="6" spans="1:6" ht="11.25">
      <c r="A6" s="3" t="s">
        <v>32</v>
      </c>
      <c r="B6" s="3" t="s">
        <v>5</v>
      </c>
      <c r="C6" s="3" t="s">
        <v>6</v>
      </c>
      <c r="D6" s="5">
        <v>0.1</v>
      </c>
      <c r="F6" s="5">
        <v>0.02</v>
      </c>
    </row>
    <row r="7" spans="1:6" ht="11.25">
      <c r="A7" s="3" t="s">
        <v>33</v>
      </c>
      <c r="C7" s="3" t="s">
        <v>7</v>
      </c>
      <c r="D7" s="5">
        <v>0.7</v>
      </c>
      <c r="F7" s="5">
        <v>0.7</v>
      </c>
    </row>
    <row r="8" spans="1:6" ht="11.25">
      <c r="A8" s="3" t="s">
        <v>34</v>
      </c>
      <c r="B8" s="3" t="s">
        <v>8</v>
      </c>
      <c r="C8" s="3" t="s">
        <v>6</v>
      </c>
      <c r="D8" s="5">
        <v>0.01</v>
      </c>
      <c r="F8" s="5">
        <v>0.15</v>
      </c>
    </row>
    <row r="10" ht="11.25">
      <c r="B10" s="3" t="s">
        <v>35</v>
      </c>
    </row>
    <row r="11" spans="1:6" ht="11.25">
      <c r="A11" s="3" t="s">
        <v>36</v>
      </c>
      <c r="B11" s="3" t="s">
        <v>9</v>
      </c>
      <c r="D11" s="6">
        <v>2500</v>
      </c>
      <c r="F11" s="6">
        <v>2875</v>
      </c>
    </row>
    <row r="12" ht="11.25">
      <c r="B12" s="3" t="s">
        <v>10</v>
      </c>
    </row>
    <row r="13" spans="1:6" ht="11.25">
      <c r="A13" s="3" t="s">
        <v>37</v>
      </c>
      <c r="B13" s="3" t="s">
        <v>11</v>
      </c>
      <c r="C13" s="3" t="s">
        <v>12</v>
      </c>
      <c r="D13" s="4">
        <v>150</v>
      </c>
      <c r="F13" s="4">
        <v>150</v>
      </c>
    </row>
    <row r="14" spans="1:6" ht="11.25">
      <c r="A14" s="3" t="s">
        <v>38</v>
      </c>
      <c r="C14" s="3" t="s">
        <v>13</v>
      </c>
      <c r="D14" s="6">
        <v>20000</v>
      </c>
      <c r="F14" s="6">
        <v>20000</v>
      </c>
    </row>
    <row r="15" spans="1:6" ht="11.25">
      <c r="A15" s="3" t="s">
        <v>14</v>
      </c>
      <c r="B15" s="3" t="s">
        <v>15</v>
      </c>
      <c r="C15" s="3" t="s">
        <v>16</v>
      </c>
      <c r="D15" s="6">
        <v>1000</v>
      </c>
      <c r="F15" s="6">
        <v>1500</v>
      </c>
    </row>
    <row r="16" spans="1:6" ht="11.25">
      <c r="A16" s="3" t="s">
        <v>17</v>
      </c>
      <c r="C16" s="3" t="s">
        <v>13</v>
      </c>
      <c r="D16" s="6">
        <v>30000</v>
      </c>
      <c r="F16" s="6">
        <v>30000</v>
      </c>
    </row>
    <row r="18" ht="11.25">
      <c r="B18" s="3" t="s">
        <v>39</v>
      </c>
    </row>
    <row r="19" spans="1:7" ht="11.25">
      <c r="A19" s="3" t="s">
        <v>40</v>
      </c>
      <c r="C19" s="3" t="s">
        <v>18</v>
      </c>
      <c r="D19" s="6">
        <f>(D11+D15)*D2</f>
        <v>294000</v>
      </c>
      <c r="F19" s="6">
        <f>(F11+F15)*F2</f>
        <v>367500</v>
      </c>
      <c r="G19" s="3" t="s">
        <v>41</v>
      </c>
    </row>
    <row r="20" spans="1:7" ht="11.25">
      <c r="A20" s="3" t="s">
        <v>42</v>
      </c>
      <c r="C20" s="3" t="s">
        <v>19</v>
      </c>
      <c r="D20" s="6">
        <f>(D11+D13+D15)*D2</f>
        <v>306600</v>
      </c>
      <c r="F20" s="6">
        <f>(F11+F13+F15)*F2</f>
        <v>380100</v>
      </c>
      <c r="G20" s="3" t="s">
        <v>43</v>
      </c>
    </row>
    <row r="21" spans="1:7" ht="11.25">
      <c r="A21" s="3" t="s">
        <v>44</v>
      </c>
      <c r="C21" s="3" t="s">
        <v>20</v>
      </c>
      <c r="D21" s="6">
        <f>(D11+D15)*14+(D14+D13)*14</f>
        <v>331100</v>
      </c>
      <c r="F21" s="6">
        <f>(F11+F15)*14+(F14+F13)*14</f>
        <v>343350</v>
      </c>
      <c r="G21" s="3" t="s">
        <v>45</v>
      </c>
    </row>
    <row r="22" spans="1:7" ht="11.25">
      <c r="A22" s="3" t="s">
        <v>46</v>
      </c>
      <c r="C22" s="3" t="s">
        <v>21</v>
      </c>
      <c r="D22" s="6">
        <f>(D11+D15)*D2+D16*28</f>
        <v>1134000</v>
      </c>
      <c r="F22" s="6">
        <f>(F11+F15)*F2+F16*28</f>
        <v>1207500</v>
      </c>
      <c r="G22" s="3" t="s">
        <v>47</v>
      </c>
    </row>
    <row r="24" spans="2:3" ht="11.25">
      <c r="B24" s="16" t="s">
        <v>22</v>
      </c>
      <c r="C24" s="16"/>
    </row>
    <row r="25" spans="1:7" ht="11.25">
      <c r="A25" s="3" t="s">
        <v>48</v>
      </c>
      <c r="C25" s="3" t="s">
        <v>18</v>
      </c>
      <c r="D25" s="7">
        <f>1-D6-D8</f>
        <v>0.89</v>
      </c>
      <c r="E25" s="7"/>
      <c r="F25" s="7">
        <f>1-F6-F8</f>
        <v>0.83</v>
      </c>
      <c r="G25" s="3" t="s">
        <v>49</v>
      </c>
    </row>
    <row r="26" spans="1:7" ht="11.25">
      <c r="A26" s="3" t="s">
        <v>50</v>
      </c>
      <c r="C26" s="3" t="s">
        <v>23</v>
      </c>
      <c r="D26" s="7">
        <f>D6*(1-D7)</f>
        <v>0.030000000000000006</v>
      </c>
      <c r="E26" s="7"/>
      <c r="F26" s="7">
        <f>F6*(1-F7)</f>
        <v>0.006000000000000001</v>
      </c>
      <c r="G26" s="3" t="s">
        <v>51</v>
      </c>
    </row>
    <row r="27" spans="1:7" ht="11.25">
      <c r="A27" s="3" t="s">
        <v>52</v>
      </c>
      <c r="C27" s="3" t="s">
        <v>24</v>
      </c>
      <c r="D27" s="7">
        <f>D6*D7</f>
        <v>0.06999999999999999</v>
      </c>
      <c r="E27" s="7"/>
      <c r="F27" s="7">
        <f>F6*F7</f>
        <v>0.013999999999999999</v>
      </c>
      <c r="G27" s="3" t="s">
        <v>53</v>
      </c>
    </row>
    <row r="28" spans="1:7" ht="11.25">
      <c r="A28" s="3" t="s">
        <v>54</v>
      </c>
      <c r="C28" s="3" t="s">
        <v>21</v>
      </c>
      <c r="D28" s="7">
        <f>D8</f>
        <v>0.01</v>
      </c>
      <c r="E28" s="7"/>
      <c r="F28" s="7">
        <f>F8</f>
        <v>0.15</v>
      </c>
      <c r="G28" s="3" t="s">
        <v>55</v>
      </c>
    </row>
    <row r="29" spans="4:7" ht="11.25">
      <c r="D29" s="5">
        <f>SUM(D25:D28)</f>
        <v>1</v>
      </c>
      <c r="F29" s="5">
        <f>SUM(F25:F28)</f>
        <v>1</v>
      </c>
      <c r="G29" s="3" t="s">
        <v>56</v>
      </c>
    </row>
    <row r="30" spans="2:6" ht="11.25">
      <c r="B30" s="16" t="s">
        <v>25</v>
      </c>
      <c r="C30" s="16"/>
      <c r="D30" s="4" t="s">
        <v>26</v>
      </c>
      <c r="F30" s="4" t="s">
        <v>26</v>
      </c>
    </row>
    <row r="31" spans="1:7" ht="11.25">
      <c r="A31" s="3" t="s">
        <v>57</v>
      </c>
      <c r="C31" s="3" t="s">
        <v>18</v>
      </c>
      <c r="D31" s="6">
        <f>D19*D25</f>
        <v>261660</v>
      </c>
      <c r="F31" s="6">
        <f>F19*F25</f>
        <v>305025</v>
      </c>
      <c r="G31" s="3" t="s">
        <v>58</v>
      </c>
    </row>
    <row r="32" spans="1:7" ht="11.25">
      <c r="A32" s="3" t="s">
        <v>59</v>
      </c>
      <c r="C32" s="3" t="s">
        <v>23</v>
      </c>
      <c r="D32" s="6">
        <f>D20*D26</f>
        <v>9198.000000000002</v>
      </c>
      <c r="F32" s="6">
        <f>F20*F26</f>
        <v>2280.6000000000004</v>
      </c>
      <c r="G32" s="3" t="s">
        <v>60</v>
      </c>
    </row>
    <row r="33" spans="1:7" ht="11.25">
      <c r="A33" s="3" t="s">
        <v>61</v>
      </c>
      <c r="C33" s="3" t="s">
        <v>24</v>
      </c>
      <c r="D33" s="6">
        <f>D21*D27</f>
        <v>23176.999999999996</v>
      </c>
      <c r="F33" s="6">
        <f>F21*F27</f>
        <v>4806.9</v>
      </c>
      <c r="G33" s="3" t="s">
        <v>62</v>
      </c>
    </row>
    <row r="34" spans="1:7" ht="11.25">
      <c r="A34" s="3" t="s">
        <v>63</v>
      </c>
      <c r="C34" s="3" t="s">
        <v>21</v>
      </c>
      <c r="D34" s="6">
        <f>D22*D28</f>
        <v>11340</v>
      </c>
      <c r="F34" s="6">
        <f>F22*F28</f>
        <v>181125</v>
      </c>
      <c r="G34" s="3" t="s">
        <v>64</v>
      </c>
    </row>
    <row r="36" spans="1:7" ht="11.25">
      <c r="A36" s="3" t="s">
        <v>65</v>
      </c>
      <c r="B36" s="16" t="s">
        <v>27</v>
      </c>
      <c r="C36" s="16"/>
      <c r="D36" s="6">
        <f>SUM(D31:D34)</f>
        <v>305375</v>
      </c>
      <c r="F36" s="6">
        <f>SUM(F31:F34)</f>
        <v>493237.5</v>
      </c>
      <c r="G36" s="3" t="s">
        <v>66</v>
      </c>
    </row>
    <row r="38" spans="1:7" ht="12" thickBot="1">
      <c r="A38" s="8"/>
      <c r="B38" s="8" t="s">
        <v>28</v>
      </c>
      <c r="C38" s="8"/>
      <c r="D38" s="9">
        <f>D36/D3</f>
        <v>1526875</v>
      </c>
      <c r="E38" s="10"/>
      <c r="F38" s="9">
        <f>F36/F3</f>
        <v>1409250</v>
      </c>
      <c r="G38" s="9" t="s">
        <v>67</v>
      </c>
    </row>
    <row r="39" spans="1:7" ht="12" thickBot="1">
      <c r="A39" s="11"/>
      <c r="B39" s="11"/>
      <c r="C39" s="11"/>
      <c r="D39" s="12"/>
      <c r="E39" s="12"/>
      <c r="F39" s="12"/>
      <c r="G39" s="12"/>
    </row>
    <row r="40" spans="1:7" ht="12" thickBot="1">
      <c r="A40" s="13"/>
      <c r="B40" s="13" t="s">
        <v>29</v>
      </c>
      <c r="C40" s="13"/>
      <c r="D40" s="14"/>
      <c r="E40" s="14"/>
      <c r="F40" s="15">
        <f>(F36-D36)/(F3-D3)</f>
        <v>1252416.666666667</v>
      </c>
      <c r="G40" s="15"/>
    </row>
  </sheetData>
  <mergeCells count="3">
    <mergeCell ref="B30:C30"/>
    <mergeCell ref="B24:C24"/>
    <mergeCell ref="B36:C36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坂巻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坂巻</dc:creator>
  <cp:keywords/>
  <dc:description/>
  <cp:lastModifiedBy>坂巻弘之</cp:lastModifiedBy>
  <dcterms:created xsi:type="dcterms:W3CDTF">2001-06-03T08:35:47Z</dcterms:created>
  <dcterms:modified xsi:type="dcterms:W3CDTF">2002-08-18T11:50:39Z</dcterms:modified>
  <cp:category/>
  <cp:version/>
  <cp:contentType/>
  <cp:contentStatus/>
</cp:coreProperties>
</file>